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lledeprevost.sharepoint.com/sites/COMM_GEST/Documents partages/General/Finances/Droits de mutation/"/>
    </mc:Choice>
  </mc:AlternateContent>
  <xr:revisionPtr revIDLastSave="21" documentId="8_{53538B4C-E83A-4233-9923-52CCC0D396C6}" xr6:coauthVersionLast="47" xr6:coauthVersionMax="47" xr10:uidLastSave="{CED53BAF-68A8-494D-AF6D-AC86960A4C5D}"/>
  <workbookProtection workbookAlgorithmName="SHA-512" workbookHashValue="Oj/n7PSlvhd5rVI9BylJRNXq7o6TjTHDpM120OiDTjCCJxpF3BZb6hElxtk6L69o8TCA7ftDVzZ9aLauLsFAYw==" workbookSaltValue="TCQc/lr4GV/gIcuAf3sWIw==" workbookSpinCount="100000" lockStructure="1"/>
  <bookViews>
    <workbookView xWindow="-96" yWindow="-96" windowWidth="23232" windowHeight="12432" xr2:uid="{27733C79-58AF-4FA4-81B5-F21D0EF5BE22}"/>
  </bookViews>
  <sheets>
    <sheet name="Calculateur" sheetId="4" r:id="rId1"/>
  </sheets>
  <definedNames>
    <definedName name="_xlnm.Print_Area" localSheetId="0">Calculateur!$B$2:$K$43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4" l="1"/>
  <c r="H25" i="4" s="1"/>
  <c r="E34" i="4" s="1"/>
  <c r="E33" i="4" l="1"/>
  <c r="J33" i="4" s="1"/>
  <c r="E35" i="4"/>
  <c r="J35" i="4" l="1"/>
  <c r="E36" i="4"/>
  <c r="J36" i="4" s="1"/>
  <c r="J34" i="4"/>
  <c r="H39" i="4" l="1"/>
</calcChain>
</file>

<file path=xl/sharedStrings.xml><?xml version="1.0" encoding="utf-8"?>
<sst xmlns="http://schemas.openxmlformats.org/spreadsheetml/2006/main" count="33" uniqueCount="23">
  <si>
    <t>x</t>
  </si>
  <si>
    <t>=</t>
  </si>
  <si>
    <t>Valeur uniformisée</t>
  </si>
  <si>
    <t>•</t>
  </si>
  <si>
    <t>Tranche qui excède 500 000 $</t>
  </si>
  <si>
    <t>Taux</t>
  </si>
  <si>
    <r>
      <t xml:space="preserve">Montant servant au calcul </t>
    </r>
    <r>
      <rPr>
        <sz val="10"/>
        <color theme="2" tint="-0.89999084444715716"/>
        <rFont val="Arial"/>
        <family val="2"/>
      </rPr>
      <t>(le plus élevé des deux)</t>
    </r>
    <r>
      <rPr>
        <b/>
        <sz val="12"/>
        <color theme="2" tint="-0.89999084444715716"/>
        <rFont val="Arial"/>
        <family val="2"/>
      </rPr>
      <t xml:space="preserve"> : </t>
    </r>
  </si>
  <si>
    <t xml:space="preserve">        Montant</t>
  </si>
  <si>
    <t xml:space="preserve">                 Tranche</t>
  </si>
  <si>
    <t xml:space="preserve">Droit de mutation estimé   = </t>
  </si>
  <si>
    <t>Le montant de la valeur marchande de l’immeuble au moment du transfert (valeur uniformisée).</t>
  </si>
  <si>
    <t>Le montant de la contrepartie fournie pour le transfert de l’immeuble 
(montant payé) ;</t>
  </si>
  <si>
    <t>Le montant de la contrepartie stipulée pour le transfert de l’immeuble 
(montant inscrit dans l'acte de vente) ;</t>
  </si>
  <si>
    <t xml:space="preserve">Montant de la 
valeur marchande : </t>
  </si>
  <si>
    <t xml:space="preserve">Montant de la 
contrepartie : </t>
  </si>
  <si>
    <t>Évaluation municipale</t>
  </si>
  <si>
    <t>Le droit de mutation est calculé en fonction de la base d'imposition. La base d'imposition est le plus élevée parmi les trois montants suivants :</t>
  </si>
  <si>
    <t>Calculateur de droit de mutation – 2026</t>
  </si>
  <si>
    <t>Sur les premiers 62 900 $</t>
  </si>
  <si>
    <t>Tranche entre  62901 $ et 315000 $</t>
  </si>
  <si>
    <t>Tranche entre 315001 $ et 500 000 $</t>
  </si>
  <si>
    <t>Facteur 
comparatif (2026)</t>
  </si>
  <si>
    <t>Depuis le 1er janvier 2026, le droit sur les mutations immobilières est calculé selon les taux suivants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</si>
</sst>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* #,##0_)\ &quot;$&quot;_ ;_ * \(#,##0\)\ &quot;$&quot;_ ;_ * &quot;-&quot;_)\ &quot;$&quot;_ ;_ @_ "/>
    <numFmt numFmtId="44" formatCode="_ * #,##0.00_)\ &quot;$&quot;_ ;_ * \(#,##0.00\)\ &quot;$&quot;_ ;_ * &quot;-&quot;??_)\ &quot;$&quot;_ ;_ @_ 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89999084444715716"/>
      <name val="Arial"/>
      <family val="2"/>
    </font>
    <font>
      <sz val="11"/>
      <color theme="1"/>
      <name val="Arial"/>
      <family val="2"/>
    </font>
    <font>
      <b/>
      <sz val="16"/>
      <color theme="2" tint="-0.89999084444715716"/>
      <name val="Arial"/>
      <family val="2"/>
    </font>
    <font>
      <b/>
      <sz val="12"/>
      <color theme="2" tint="-0.89999084444715716"/>
      <name val="Arial"/>
      <family val="2"/>
    </font>
    <font>
      <b/>
      <sz val="11"/>
      <color theme="2" tint="-0.89999084444715716"/>
      <name val="Arial"/>
      <family val="2"/>
    </font>
    <font>
      <sz val="12"/>
      <color theme="2" tint="-0.89999084444715716"/>
      <name val="Arial"/>
      <family val="2"/>
    </font>
    <font>
      <b/>
      <sz val="14"/>
      <color theme="2" tint="-0.89999084444715716"/>
      <name val="Arial"/>
      <family val="2"/>
    </font>
    <font>
      <sz val="9"/>
      <color theme="2" tint="-0.89999084444715716"/>
      <name val="Arial"/>
      <family val="2"/>
    </font>
    <font>
      <sz val="10"/>
      <color theme="2" tint="-0.89999084444715716"/>
      <name val="Arial"/>
      <family val="2"/>
    </font>
    <font>
      <u/>
      <sz val="12"/>
      <color theme="10"/>
      <name val="Arial"/>
      <family val="2"/>
    </font>
    <font>
      <b/>
      <sz val="10"/>
      <color theme="2" tint="-0.899990844447157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1DD"/>
        <bgColor indexed="64"/>
      </patternFill>
    </fill>
    <fill>
      <patternFill patternType="solid">
        <fgColor rgb="FFFFB7AE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42" fontId="5" fillId="3" borderId="1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2" borderId="0" xfId="0" applyFont="1" applyFill="1"/>
    <xf numFmtId="42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2" fillId="2" borderId="3" xfId="0" applyFont="1" applyFill="1" applyBorder="1"/>
    <xf numFmtId="42" fontId="2" fillId="2" borderId="3" xfId="0" applyNumberFormat="1" applyFont="1" applyFill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0" fontId="2" fillId="2" borderId="6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6" xfId="0" applyFont="1" applyFill="1" applyBorder="1"/>
    <xf numFmtId="0" fontId="7" fillId="2" borderId="0" xfId="0" applyFont="1" applyFill="1" applyAlignment="1">
      <alignment vertical="center"/>
    </xf>
    <xf numFmtId="42" fontId="7" fillId="2" borderId="0" xfId="0" applyNumberFormat="1" applyFont="1" applyFill="1" applyAlignment="1">
      <alignment vertical="center"/>
    </xf>
    <xf numFmtId="42" fontId="2" fillId="2" borderId="6" xfId="0" applyNumberFormat="1" applyFont="1" applyFill="1" applyBorder="1" applyAlignment="1">
      <alignment vertical="center"/>
    </xf>
    <xf numFmtId="0" fontId="2" fillId="2" borderId="7" xfId="0" applyFont="1" applyFill="1" applyBorder="1"/>
    <xf numFmtId="0" fontId="2" fillId="2" borderId="8" xfId="0" applyFont="1" applyFill="1" applyBorder="1"/>
    <xf numFmtId="42" fontId="2" fillId="2" borderId="8" xfId="0" applyNumberFormat="1" applyFont="1" applyFill="1" applyBorder="1"/>
    <xf numFmtId="0" fontId="2" fillId="2" borderId="9" xfId="0" applyFont="1" applyFill="1" applyBorder="1"/>
    <xf numFmtId="0" fontId="5" fillId="2" borderId="0" xfId="0" applyFont="1" applyFill="1" applyAlignment="1">
      <alignment horizontal="right" vertical="center"/>
    </xf>
    <xf numFmtId="42" fontId="8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/>
    </xf>
    <xf numFmtId="0" fontId="10" fillId="2" borderId="2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vertical="center"/>
    </xf>
    <xf numFmtId="0" fontId="10" fillId="2" borderId="5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0" fillId="2" borderId="6" xfId="0" applyFont="1" applyFill="1" applyBorder="1" applyAlignment="1">
      <alignment vertical="center"/>
    </xf>
    <xf numFmtId="0" fontId="10" fillId="2" borderId="5" xfId="0" applyFont="1" applyFill="1" applyBorder="1"/>
    <xf numFmtId="0" fontId="10" fillId="2" borderId="0" xfId="0" applyFont="1" applyFill="1"/>
    <xf numFmtId="10" fontId="2" fillId="2" borderId="0" xfId="0" applyNumberFormat="1" applyFont="1" applyFill="1" applyAlignment="1">
      <alignment horizontal="center"/>
    </xf>
    <xf numFmtId="0" fontId="2" fillId="2" borderId="0" xfId="0" quotePrefix="1" applyFont="1" applyFill="1" applyAlignment="1">
      <alignment horizontal="left"/>
    </xf>
    <xf numFmtId="44" fontId="2" fillId="2" borderId="0" xfId="0" applyNumberFormat="1" applyFont="1" applyFill="1"/>
    <xf numFmtId="0" fontId="10" fillId="2" borderId="7" xfId="0" applyFont="1" applyFill="1" applyBorder="1"/>
    <xf numFmtId="0" fontId="10" fillId="2" borderId="8" xfId="0" applyFont="1" applyFill="1" applyBorder="1"/>
    <xf numFmtId="0" fontId="7" fillId="2" borderId="8" xfId="0" applyFont="1" applyFill="1" applyBorder="1"/>
    <xf numFmtId="42" fontId="7" fillId="2" borderId="8" xfId="0" applyNumberFormat="1" applyFont="1" applyFill="1" applyBorder="1"/>
    <xf numFmtId="0" fontId="8" fillId="2" borderId="0" xfId="0" applyFont="1" applyFill="1" applyAlignment="1">
      <alignment horizontal="right" vertical="center"/>
    </xf>
    <xf numFmtId="0" fontId="3" fillId="2" borderId="0" xfId="0" applyFont="1" applyFill="1"/>
    <xf numFmtId="42" fontId="3" fillId="2" borderId="0" xfId="0" applyNumberFormat="1" applyFont="1" applyFill="1"/>
    <xf numFmtId="42" fontId="3" fillId="0" borderId="0" xfId="0" applyNumberFormat="1" applyFont="1"/>
    <xf numFmtId="0" fontId="6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42" fontId="12" fillId="2" borderId="0" xfId="0" applyNumberFormat="1" applyFont="1" applyFill="1" applyAlignment="1">
      <alignment vertical="center"/>
    </xf>
    <xf numFmtId="0" fontId="12" fillId="2" borderId="0" xfId="0" applyFont="1" applyFill="1" applyAlignment="1">
      <alignment vertical="center"/>
    </xf>
    <xf numFmtId="2" fontId="11" fillId="2" borderId="0" xfId="1" applyNumberFormat="1" applyFont="1" applyFill="1" applyAlignment="1" applyProtection="1">
      <alignment horizontal="center" vertical="center"/>
    </xf>
    <xf numFmtId="0" fontId="12" fillId="2" borderId="5" xfId="0" applyFont="1" applyFill="1" applyBorder="1" applyAlignment="1">
      <alignment horizontal="right" wrapText="1" indent="1"/>
    </xf>
    <xf numFmtId="0" fontId="12" fillId="2" borderId="0" xfId="0" applyFont="1" applyFill="1" applyAlignment="1">
      <alignment horizontal="right" wrapText="1" indent="1"/>
    </xf>
    <xf numFmtId="0" fontId="12" fillId="2" borderId="2" xfId="0" applyFont="1" applyFill="1" applyBorder="1" applyAlignment="1">
      <alignment horizontal="right" wrapText="1" indent="1"/>
    </xf>
    <xf numFmtId="0" fontId="12" fillId="2" borderId="3" xfId="0" applyFont="1" applyFill="1" applyBorder="1" applyAlignment="1">
      <alignment horizontal="right" indent="1"/>
    </xf>
    <xf numFmtId="0" fontId="12" fillId="2" borderId="5" xfId="0" applyFont="1" applyFill="1" applyBorder="1" applyAlignment="1">
      <alignment horizontal="right" indent="1"/>
    </xf>
    <xf numFmtId="0" fontId="12" fillId="2" borderId="0" xfId="0" applyFont="1" applyFill="1" applyAlignment="1">
      <alignment horizontal="right" indent="1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44" fontId="8" fillId="3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wrapText="1"/>
    </xf>
    <xf numFmtId="0" fontId="12" fillId="2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wrapText="1"/>
    </xf>
    <xf numFmtId="42" fontId="8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B7AE"/>
      <color rgb="FFE0E1DD"/>
      <color rgb="FF9E9CE0"/>
      <color rgb="FF8886DA"/>
      <color rgb="FF24226F"/>
      <color rgb="FF1616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761999</xdr:colOff>
      <xdr:row>1</xdr:row>
      <xdr:rowOff>244776</xdr:rowOff>
    </xdr:from>
    <xdr:to>
      <xdr:col>7</xdr:col>
      <xdr:colOff>806825</xdr:colOff>
      <xdr:row>2</xdr:row>
      <xdr:rowOff>21299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F20462C0-09A5-2B7D-F765-FE58D3BD3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1558" y="435276"/>
          <a:ext cx="1837767" cy="11772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amh.gouv.qc.ca/evaluation-fonciere/proportions-medianes-des-roles/repertoire/resultats/?tx_mamrotrepertoire_pi6%5Bcode%5D=75040&amp;tx_mamrotrepertoire_pi6%5Btype%5D=mun&amp;cHash=5dec8b5125f0207383c90a3ac11af9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26AB6-A7B8-49A3-9691-E65A61F23282}">
  <sheetPr>
    <pageSetUpPr fitToPage="1"/>
  </sheetPr>
  <dimension ref="B2:K43"/>
  <sheetViews>
    <sheetView showGridLines="0" tabSelected="1" zoomScale="85" zoomScaleNormal="85" workbookViewId="0">
      <selection activeCell="N32" sqref="N32"/>
    </sheetView>
  </sheetViews>
  <sheetFormatPr baseColWidth="10" defaultRowHeight="14.25" x14ac:dyDescent="0.2"/>
  <cols>
    <col min="1" max="1" width="2.7109375" style="3" customWidth="1"/>
    <col min="2" max="2" width="16.42578125" style="3" customWidth="1"/>
    <col min="3" max="3" width="7.42578125" style="3" customWidth="1"/>
    <col min="4" max="4" width="9.28515625" style="3" customWidth="1"/>
    <col min="5" max="5" width="20.7109375" style="3" customWidth="1"/>
    <col min="6" max="6" width="4.140625" style="52" customWidth="1"/>
    <col min="7" max="7" width="2" style="52" bestFit="1" customWidth="1"/>
    <col min="8" max="8" width="16.7109375" style="3" customWidth="1"/>
    <col min="9" max="9" width="2" style="3" bestFit="1" customWidth="1"/>
    <col min="10" max="10" width="16.85546875" style="3" customWidth="1"/>
    <col min="11" max="11" width="17.85546875" style="3" customWidth="1"/>
    <col min="12" max="16384" width="11.42578125" style="3"/>
  </cols>
  <sheetData>
    <row r="2" spans="2:11" ht="110.25" customHeight="1" x14ac:dyDescent="0.2"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2:11" x14ac:dyDescent="0.2">
      <c r="B3" s="4"/>
      <c r="C3" s="4"/>
      <c r="D3" s="4"/>
      <c r="E3" s="4"/>
      <c r="F3" s="5"/>
      <c r="G3" s="5"/>
      <c r="H3" s="4"/>
      <c r="I3" s="4"/>
      <c r="J3" s="4"/>
      <c r="K3" s="4"/>
    </row>
    <row r="4" spans="2:11" x14ac:dyDescent="0.2">
      <c r="B4" s="4"/>
      <c r="C4" s="4"/>
      <c r="D4" s="4"/>
      <c r="E4" s="4"/>
      <c r="F4" s="5"/>
      <c r="G4" s="5"/>
      <c r="H4" s="4"/>
      <c r="I4" s="4"/>
      <c r="J4" s="4"/>
      <c r="K4" s="4"/>
    </row>
    <row r="5" spans="2:11" ht="20.25" x14ac:dyDescent="0.3">
      <c r="B5" s="65" t="s">
        <v>17</v>
      </c>
      <c r="C5" s="65"/>
      <c r="D5" s="65"/>
      <c r="E5" s="65"/>
      <c r="F5" s="65"/>
      <c r="G5" s="65"/>
      <c r="H5" s="65"/>
      <c r="I5" s="65"/>
      <c r="J5" s="65"/>
      <c r="K5" s="65"/>
    </row>
    <row r="6" spans="2:11" ht="20.25" x14ac:dyDescent="0.3">
      <c r="B6" s="6"/>
      <c r="C6" s="6"/>
      <c r="D6" s="6"/>
      <c r="E6" s="6"/>
      <c r="F6" s="6"/>
      <c r="G6" s="6"/>
      <c r="H6" s="6"/>
      <c r="I6" s="6"/>
      <c r="J6" s="6"/>
      <c r="K6" s="6"/>
    </row>
    <row r="7" spans="2:11" ht="15.75" customHeight="1" x14ac:dyDescent="0.25">
      <c r="B7" s="7"/>
      <c r="C7" s="68" t="s">
        <v>16</v>
      </c>
      <c r="D7" s="68"/>
      <c r="E7" s="68"/>
      <c r="F7" s="68"/>
      <c r="G7" s="68"/>
      <c r="H7" s="68"/>
      <c r="I7" s="68"/>
      <c r="J7" s="68"/>
      <c r="K7" s="7"/>
    </row>
    <row r="8" spans="2:11" ht="15" customHeight="1" x14ac:dyDescent="0.25">
      <c r="B8" s="7"/>
      <c r="C8" s="68"/>
      <c r="D8" s="68"/>
      <c r="E8" s="68"/>
      <c r="F8" s="68"/>
      <c r="G8" s="68"/>
      <c r="H8" s="68"/>
      <c r="I8" s="68"/>
      <c r="J8" s="68"/>
      <c r="K8" s="7"/>
    </row>
    <row r="9" spans="2:11" ht="15" customHeight="1" x14ac:dyDescent="0.25">
      <c r="B9" s="7"/>
      <c r="C9" s="68"/>
      <c r="D9" s="68"/>
      <c r="E9" s="68"/>
      <c r="F9" s="68"/>
      <c r="G9" s="68"/>
      <c r="H9" s="68"/>
      <c r="I9" s="68"/>
      <c r="J9" s="68"/>
      <c r="K9" s="7"/>
    </row>
    <row r="10" spans="2:11" ht="14.25" customHeight="1" x14ac:dyDescent="0.25">
      <c r="B10" s="8"/>
      <c r="C10" s="66"/>
      <c r="D10" s="66"/>
      <c r="E10" s="66"/>
      <c r="F10" s="66"/>
      <c r="G10" s="66"/>
      <c r="H10" s="66"/>
      <c r="I10" s="66"/>
      <c r="J10" s="66"/>
      <c r="K10" s="8"/>
    </row>
    <row r="11" spans="2:11" ht="18.75" customHeight="1" x14ac:dyDescent="0.2">
      <c r="B11" s="4"/>
      <c r="C11" s="74" t="s">
        <v>3</v>
      </c>
      <c r="D11" s="73" t="s">
        <v>11</v>
      </c>
      <c r="E11" s="73"/>
      <c r="F11" s="73"/>
      <c r="G11" s="73"/>
      <c r="H11" s="73"/>
      <c r="I11" s="73"/>
      <c r="J11" s="73"/>
      <c r="K11" s="4"/>
    </row>
    <row r="12" spans="2:11" ht="18.75" customHeight="1" x14ac:dyDescent="0.2">
      <c r="B12" s="4"/>
      <c r="C12" s="74"/>
      <c r="D12" s="73"/>
      <c r="E12" s="73"/>
      <c r="F12" s="73"/>
      <c r="G12" s="73"/>
      <c r="H12" s="73"/>
      <c r="I12" s="73"/>
      <c r="J12" s="73"/>
      <c r="K12" s="4"/>
    </row>
    <row r="13" spans="2:11" ht="18.75" customHeight="1" x14ac:dyDescent="0.2">
      <c r="B13" s="4"/>
      <c r="C13" s="74" t="s">
        <v>3</v>
      </c>
      <c r="D13" s="73" t="s">
        <v>12</v>
      </c>
      <c r="E13" s="73"/>
      <c r="F13" s="73"/>
      <c r="G13" s="73"/>
      <c r="H13" s="73"/>
      <c r="I13" s="73"/>
      <c r="J13" s="73"/>
      <c r="K13" s="4"/>
    </row>
    <row r="14" spans="2:11" ht="18.75" customHeight="1" x14ac:dyDescent="0.2">
      <c r="B14" s="2"/>
      <c r="C14" s="74"/>
      <c r="D14" s="73"/>
      <c r="E14" s="73"/>
      <c r="F14" s="73"/>
      <c r="G14" s="73"/>
      <c r="H14" s="73"/>
      <c r="I14" s="73"/>
      <c r="J14" s="73"/>
      <c r="K14" s="2"/>
    </row>
    <row r="15" spans="2:11" ht="18.75" customHeight="1" x14ac:dyDescent="0.2">
      <c r="B15" s="4"/>
      <c r="C15" s="74" t="s">
        <v>3</v>
      </c>
      <c r="D15" s="73" t="s">
        <v>10</v>
      </c>
      <c r="E15" s="73"/>
      <c r="F15" s="73"/>
      <c r="G15" s="73"/>
      <c r="H15" s="73"/>
      <c r="I15" s="73"/>
      <c r="J15" s="73"/>
      <c r="K15" s="4"/>
    </row>
    <row r="16" spans="2:11" ht="18.75" customHeight="1" x14ac:dyDescent="0.2">
      <c r="B16" s="4"/>
      <c r="C16" s="74"/>
      <c r="D16" s="73"/>
      <c r="E16" s="73"/>
      <c r="F16" s="73"/>
      <c r="G16" s="73"/>
      <c r="H16" s="73"/>
      <c r="I16" s="73"/>
      <c r="J16" s="73"/>
      <c r="K16" s="4"/>
    </row>
    <row r="17" spans="2:11" ht="14.25" customHeight="1" thickBot="1" x14ac:dyDescent="0.25">
      <c r="B17" s="4"/>
      <c r="C17" s="4"/>
      <c r="D17" s="4"/>
      <c r="E17" s="4"/>
      <c r="F17" s="5"/>
      <c r="G17" s="5"/>
      <c r="H17" s="4"/>
      <c r="I17" s="4"/>
      <c r="J17" s="4"/>
      <c r="K17" s="4"/>
    </row>
    <row r="18" spans="2:11" ht="14.25" customHeight="1" thickBot="1" x14ac:dyDescent="0.25">
      <c r="B18" s="60" t="s">
        <v>14</v>
      </c>
      <c r="C18" s="61"/>
      <c r="D18" s="61"/>
      <c r="E18" s="10"/>
      <c r="F18" s="10"/>
      <c r="G18" s="9"/>
      <c r="H18" s="9"/>
      <c r="I18" s="9"/>
      <c r="J18" s="9"/>
      <c r="K18" s="11"/>
    </row>
    <row r="19" spans="2:11" s="16" customFormat="1" ht="20.25" customHeight="1" thickBot="1" x14ac:dyDescent="0.3">
      <c r="B19" s="62"/>
      <c r="C19" s="63"/>
      <c r="D19" s="63"/>
      <c r="E19" s="1"/>
      <c r="F19" s="13"/>
      <c r="G19" s="13"/>
      <c r="H19" s="13"/>
      <c r="I19" s="13"/>
      <c r="J19" s="13"/>
      <c r="K19" s="15"/>
    </row>
    <row r="20" spans="2:11" s="16" customFormat="1" ht="20.25" customHeight="1" x14ac:dyDescent="0.25">
      <c r="B20" s="12"/>
      <c r="C20" s="13"/>
      <c r="D20" s="17"/>
      <c r="E20" s="53"/>
      <c r="F20" s="54"/>
      <c r="G20" s="71" t="s">
        <v>21</v>
      </c>
      <c r="H20" s="71"/>
      <c r="I20" s="54"/>
      <c r="J20" s="54"/>
      <c r="K20" s="15"/>
    </row>
    <row r="21" spans="2:11" ht="20.25" customHeight="1" thickBot="1" x14ac:dyDescent="0.25">
      <c r="B21" s="58" t="s">
        <v>13</v>
      </c>
      <c r="C21" s="59"/>
      <c r="D21" s="59"/>
      <c r="E21" s="55" t="s">
        <v>15</v>
      </c>
      <c r="F21" s="56"/>
      <c r="G21" s="71"/>
      <c r="H21" s="71"/>
      <c r="I21" s="69" t="s">
        <v>2</v>
      </c>
      <c r="J21" s="70"/>
      <c r="K21" s="18"/>
    </row>
    <row r="22" spans="2:11" s="16" customFormat="1" ht="20.25" customHeight="1" thickBot="1" x14ac:dyDescent="0.3">
      <c r="B22" s="58"/>
      <c r="C22" s="59"/>
      <c r="D22" s="59"/>
      <c r="E22" s="1"/>
      <c r="F22" s="19"/>
      <c r="G22" s="19" t="s">
        <v>0</v>
      </c>
      <c r="H22" s="57">
        <v>1.05</v>
      </c>
      <c r="I22" s="20" t="s">
        <v>1</v>
      </c>
      <c r="J22" s="20">
        <f>E22*H22</f>
        <v>0</v>
      </c>
      <c r="K22" s="21"/>
    </row>
    <row r="23" spans="2:11" ht="14.25" customHeight="1" thickBot="1" x14ac:dyDescent="0.25">
      <c r="B23" s="22"/>
      <c r="C23" s="23"/>
      <c r="D23" s="23"/>
      <c r="E23" s="24"/>
      <c r="F23" s="24"/>
      <c r="G23" s="23"/>
      <c r="H23" s="23"/>
      <c r="I23" s="23"/>
      <c r="J23" s="23"/>
      <c r="K23" s="25"/>
    </row>
    <row r="24" spans="2:11" x14ac:dyDescent="0.2">
      <c r="B24" s="4"/>
      <c r="C24" s="4"/>
      <c r="D24" s="4"/>
      <c r="E24" s="4"/>
      <c r="F24" s="5"/>
      <c r="G24" s="5"/>
      <c r="H24" s="4"/>
      <c r="I24" s="4"/>
      <c r="J24" s="4"/>
      <c r="K24" s="4"/>
    </row>
    <row r="25" spans="2:11" s="16" customFormat="1" ht="20.25" customHeight="1" x14ac:dyDescent="0.25">
      <c r="B25" s="13"/>
      <c r="C25" s="13"/>
      <c r="D25" s="13"/>
      <c r="E25" s="19"/>
      <c r="F25" s="26" t="s">
        <v>6</v>
      </c>
      <c r="G25" s="26"/>
      <c r="H25" s="72">
        <f>MAX(E19,J22)</f>
        <v>0</v>
      </c>
      <c r="I25" s="72"/>
      <c r="J25" s="72"/>
      <c r="K25" s="13"/>
    </row>
    <row r="26" spans="2:11" s="16" customFormat="1" ht="14.25" customHeight="1" x14ac:dyDescent="0.25">
      <c r="B26" s="13"/>
      <c r="C26" s="13"/>
      <c r="D26" s="13"/>
      <c r="E26" s="19"/>
      <c r="F26" s="26"/>
      <c r="G26" s="26"/>
      <c r="H26" s="27"/>
      <c r="I26" s="13"/>
      <c r="J26" s="13"/>
      <c r="K26" s="13"/>
    </row>
    <row r="27" spans="2:11" x14ac:dyDescent="0.2">
      <c r="B27" s="4"/>
      <c r="C27" s="4"/>
      <c r="D27" s="4"/>
      <c r="E27" s="4"/>
      <c r="F27" s="28"/>
      <c r="G27" s="28"/>
      <c r="H27" s="5"/>
      <c r="I27" s="4"/>
      <c r="J27" s="4"/>
      <c r="K27" s="4"/>
    </row>
    <row r="28" spans="2:11" ht="14.25" customHeight="1" x14ac:dyDescent="0.2">
      <c r="B28" s="4"/>
      <c r="C28" s="68" t="s">
        <v>22</v>
      </c>
      <c r="D28" s="68"/>
      <c r="E28" s="68"/>
      <c r="F28" s="68"/>
      <c r="G28" s="68"/>
      <c r="H28" s="68"/>
      <c r="I28" s="68"/>
      <c r="J28" s="68"/>
      <c r="K28" s="4"/>
    </row>
    <row r="29" spans="2:11" x14ac:dyDescent="0.2">
      <c r="B29" s="4"/>
      <c r="C29" s="68"/>
      <c r="D29" s="68"/>
      <c r="E29" s="68"/>
      <c r="F29" s="68"/>
      <c r="G29" s="68"/>
      <c r="H29" s="68"/>
      <c r="I29" s="68"/>
      <c r="J29" s="68"/>
      <c r="K29" s="4"/>
    </row>
    <row r="30" spans="2:11" ht="15" thickBot="1" x14ac:dyDescent="0.25">
      <c r="B30" s="4"/>
      <c r="C30" s="4"/>
      <c r="D30" s="4"/>
      <c r="E30" s="4"/>
      <c r="F30" s="5"/>
      <c r="G30" s="5"/>
      <c r="H30" s="4"/>
      <c r="I30" s="4"/>
      <c r="J30" s="4"/>
      <c r="K30" s="4"/>
    </row>
    <row r="31" spans="2:11" ht="8.25" customHeight="1" x14ac:dyDescent="0.2">
      <c r="B31" s="29"/>
      <c r="C31" s="30"/>
      <c r="D31" s="31"/>
      <c r="E31" s="31"/>
      <c r="F31" s="32"/>
      <c r="G31" s="32"/>
      <c r="H31" s="33"/>
      <c r="I31" s="30"/>
      <c r="J31" s="33"/>
      <c r="K31" s="34"/>
    </row>
    <row r="32" spans="2:11" ht="20.100000000000001" customHeight="1" x14ac:dyDescent="0.2">
      <c r="B32" s="35"/>
      <c r="C32" s="36"/>
      <c r="D32" s="14"/>
      <c r="E32" s="37" t="s">
        <v>8</v>
      </c>
      <c r="F32" s="38"/>
      <c r="G32" s="38"/>
      <c r="H32" s="37" t="s">
        <v>5</v>
      </c>
      <c r="I32" s="37"/>
      <c r="J32" s="37" t="s">
        <v>7</v>
      </c>
      <c r="K32" s="39"/>
    </row>
    <row r="33" spans="2:11" x14ac:dyDescent="0.2">
      <c r="B33" s="40"/>
      <c r="C33" s="41"/>
      <c r="D33" s="14" t="s">
        <v>18</v>
      </c>
      <c r="E33" s="5">
        <f>IF($H$25&gt;62900,62900,H25)</f>
        <v>0</v>
      </c>
      <c r="F33" s="5"/>
      <c r="G33" s="2" t="s">
        <v>0</v>
      </c>
      <c r="H33" s="42">
        <v>5.0000000000000001E-3</v>
      </c>
      <c r="I33" s="43" t="s">
        <v>1</v>
      </c>
      <c r="J33" s="44">
        <f t="shared" ref="J33:J36" si="0">E33*H33</f>
        <v>0</v>
      </c>
      <c r="K33" s="18"/>
    </row>
    <row r="34" spans="2:11" x14ac:dyDescent="0.2">
      <c r="B34" s="40"/>
      <c r="C34" s="41"/>
      <c r="D34" s="14" t="s">
        <v>19</v>
      </c>
      <c r="E34" s="5">
        <f>IF($H$25&gt;62900,MIN(315000,$H$25)-62900,0)</f>
        <v>0</v>
      </c>
      <c r="F34" s="5"/>
      <c r="G34" s="2" t="s">
        <v>0</v>
      </c>
      <c r="H34" s="42">
        <v>0.01</v>
      </c>
      <c r="I34" s="43" t="s">
        <v>1</v>
      </c>
      <c r="J34" s="44">
        <f t="shared" si="0"/>
        <v>0</v>
      </c>
      <c r="K34" s="18"/>
    </row>
    <row r="35" spans="2:11" x14ac:dyDescent="0.2">
      <c r="B35" s="40"/>
      <c r="C35" s="41"/>
      <c r="D35" s="14" t="s">
        <v>20</v>
      </c>
      <c r="E35" s="5">
        <f>IF($H$25&gt;315000,MIN(500000,$H$25)-315000,0)</f>
        <v>0</v>
      </c>
      <c r="F35" s="5"/>
      <c r="G35" s="2" t="s">
        <v>0</v>
      </c>
      <c r="H35" s="42">
        <v>1.4999999999999999E-2</v>
      </c>
      <c r="I35" s="43" t="s">
        <v>1</v>
      </c>
      <c r="J35" s="44">
        <f t="shared" si="0"/>
        <v>0</v>
      </c>
      <c r="K35" s="18"/>
    </row>
    <row r="36" spans="2:11" x14ac:dyDescent="0.2">
      <c r="B36" s="40"/>
      <c r="C36" s="41"/>
      <c r="D36" s="14" t="s">
        <v>4</v>
      </c>
      <c r="E36" s="5">
        <f>IF($H$25&gt;500000,$H$25-500000,0)</f>
        <v>0</v>
      </c>
      <c r="F36" s="5"/>
      <c r="G36" s="2" t="s">
        <v>0</v>
      </c>
      <c r="H36" s="42">
        <v>0.03</v>
      </c>
      <c r="I36" s="43" t="s">
        <v>1</v>
      </c>
      <c r="J36" s="44">
        <f t="shared" si="0"/>
        <v>0</v>
      </c>
      <c r="K36" s="18"/>
    </row>
    <row r="37" spans="2:11" ht="15.75" thickBot="1" x14ac:dyDescent="0.25">
      <c r="B37" s="45"/>
      <c r="C37" s="46"/>
      <c r="D37" s="46"/>
      <c r="E37" s="47"/>
      <c r="F37" s="48"/>
      <c r="G37" s="48"/>
      <c r="H37" s="47"/>
      <c r="I37" s="47"/>
      <c r="J37" s="47"/>
      <c r="K37" s="25"/>
    </row>
    <row r="38" spans="2:11" x14ac:dyDescent="0.2">
      <c r="B38" s="4"/>
      <c r="C38" s="4"/>
      <c r="D38" s="4"/>
      <c r="E38" s="4"/>
      <c r="F38" s="5"/>
      <c r="G38" s="5"/>
      <c r="H38" s="4"/>
      <c r="I38" s="4"/>
      <c r="J38" s="4"/>
      <c r="K38" s="4"/>
    </row>
    <row r="39" spans="2:11" s="16" customFormat="1" ht="20.25" customHeight="1" x14ac:dyDescent="0.25">
      <c r="B39" s="13"/>
      <c r="C39" s="13"/>
      <c r="D39" s="13"/>
      <c r="E39" s="49"/>
      <c r="F39" s="49" t="s">
        <v>9</v>
      </c>
      <c r="G39" s="49"/>
      <c r="H39" s="67">
        <f>SUM(J33:J36)</f>
        <v>0</v>
      </c>
      <c r="I39" s="67"/>
      <c r="J39" s="67"/>
      <c r="K39" s="13"/>
    </row>
    <row r="40" spans="2:11" x14ac:dyDescent="0.2">
      <c r="B40" s="4"/>
      <c r="C40" s="4"/>
      <c r="D40" s="4"/>
      <c r="E40" s="4"/>
      <c r="F40" s="5"/>
      <c r="G40" s="5"/>
      <c r="H40" s="4"/>
      <c r="I40" s="4"/>
      <c r="J40" s="4"/>
      <c r="K40" s="4"/>
    </row>
    <row r="41" spans="2:11" x14ac:dyDescent="0.2">
      <c r="B41" s="4"/>
      <c r="C41" s="4"/>
      <c r="D41" s="4"/>
      <c r="E41" s="4"/>
      <c r="F41" s="5"/>
      <c r="G41" s="5"/>
      <c r="H41" s="4"/>
      <c r="I41" s="4"/>
      <c r="J41" s="4"/>
      <c r="K41" s="4"/>
    </row>
    <row r="42" spans="2:11" x14ac:dyDescent="0.2">
      <c r="B42" s="50"/>
      <c r="C42" s="50"/>
      <c r="D42" s="50"/>
      <c r="E42" s="50"/>
      <c r="F42" s="51"/>
      <c r="G42" s="51"/>
      <c r="H42" s="50"/>
      <c r="I42" s="50"/>
      <c r="J42" s="50"/>
      <c r="K42" s="50"/>
    </row>
    <row r="43" spans="2:11" x14ac:dyDescent="0.2">
      <c r="B43" s="50"/>
      <c r="C43" s="50"/>
      <c r="D43" s="50"/>
      <c r="E43" s="50"/>
      <c r="F43" s="51"/>
      <c r="G43" s="51"/>
      <c r="H43" s="50"/>
      <c r="I43" s="50"/>
      <c r="J43" s="50"/>
      <c r="K43" s="50"/>
    </row>
  </sheetData>
  <mergeCells count="17">
    <mergeCell ref="H39:J39"/>
    <mergeCell ref="C28:J29"/>
    <mergeCell ref="C7:J9"/>
    <mergeCell ref="I21:J21"/>
    <mergeCell ref="G20:H21"/>
    <mergeCell ref="H25:J25"/>
    <mergeCell ref="D11:J12"/>
    <mergeCell ref="D13:J14"/>
    <mergeCell ref="D15:J16"/>
    <mergeCell ref="C11:C12"/>
    <mergeCell ref="C13:C14"/>
    <mergeCell ref="C15:C16"/>
    <mergeCell ref="B21:D22"/>
    <mergeCell ref="B18:D19"/>
    <mergeCell ref="B2:K2"/>
    <mergeCell ref="B5:K5"/>
    <mergeCell ref="C10:J10"/>
  </mergeCells>
  <hyperlinks>
    <hyperlink ref="H22" r:id="rId1" display="https://www.mamh.gouv.qc.ca/evaluation-fonciere/proportions-medianes-des-roles/repertoire/resultats/?tx_mamrotrepertoire_pi6%5Bcode%5D=75040&amp;tx_mamrotrepertoire_pi6%5Btype%5D=mun&amp;cHash=5dec8b5125f0207383c90a3ac11af913" xr:uid="{E629CA02-D91A-464D-89ED-7445E627B007}"/>
  </hyperlinks>
  <pageMargins left="0.31496062992125984" right="0.31496062992125984" top="0.35433070866141736" bottom="0.19685039370078741" header="0.31496062992125984" footer="0.31496062992125984"/>
  <pageSetup scale="88" fitToHeight="0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3917543-788c-434b-805f-5bcc08213528" xsi:nil="true"/>
    <lcf76f155ced4ddcb4097134ff3c332f xmlns="be3a71a3-a02c-494c-95ec-1266bc553c5e">
      <Terms xmlns="http://schemas.microsoft.com/office/infopath/2007/PartnerControls"/>
    </lcf76f155ced4ddcb4097134ff3c332f>
    <Responsable xmlns="be3a71a3-a02c-494c-95ec-1266bc553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3AB8A92C5F248849DF15E568A4788" ma:contentTypeVersion="18" ma:contentTypeDescription="Crée un document." ma:contentTypeScope="" ma:versionID="2f5da7236021b5b98295fad79d8148f6">
  <xsd:schema xmlns:xsd="http://www.w3.org/2001/XMLSchema" xmlns:xs="http://www.w3.org/2001/XMLSchema" xmlns:p="http://schemas.microsoft.com/office/2006/metadata/properties" xmlns:ns2="be3a71a3-a02c-494c-95ec-1266bc553c5e" xmlns:ns3="c3917543-788c-434b-805f-5bcc08213528" targetNamespace="http://schemas.microsoft.com/office/2006/metadata/properties" ma:root="true" ma:fieldsID="a1b2482c0cf2967909172f22ccb50e8c" ns2:_="" ns3:_="">
    <xsd:import namespace="be3a71a3-a02c-494c-95ec-1266bc553c5e"/>
    <xsd:import namespace="c3917543-788c-434b-805f-5bcc08213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MediaServiceSearchProperties" minOccurs="0"/>
                <xsd:element ref="ns2:MediaServiceBillingMetadata" minOccurs="0"/>
                <xsd:element ref="ns2:Responsabl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3a71a3-a02c-494c-95ec-1266bc553c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alises d’images" ma:readOnly="false" ma:fieldId="{5cf76f15-5ced-4ddc-b409-7134ff3c332f}" ma:taxonomyMulti="true" ma:sspId="d08b02db-d048-4952-9ae8-fefdf0af63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Responsable" ma:index="25" nillable="true" ma:displayName="Responsable" ma:format="Dropdown" ma:internalName="Responsable">
      <xsd:simpleType>
        <xsd:restriction base="dms:Choice">
          <xsd:enumeration value="Alexandrine"/>
          <xsd:enumeration value="Éric"/>
          <xsd:enumeration value="Martine"/>
          <xsd:enumeration value="Cynthi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917543-788c-434b-805f-5bcc08213528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0faa2238-7724-438a-a778-d1d1f38b1403}" ma:internalName="TaxCatchAll" ma:showField="CatchAllData" ma:web="c3917543-788c-434b-805f-5bcc082135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E0158B-B142-4C89-9A3A-2C9FC79BD011}">
  <ds:schemaRefs>
    <ds:schemaRef ds:uri="http://schemas.microsoft.com/office/2006/metadata/properties"/>
    <ds:schemaRef ds:uri="http://schemas.microsoft.com/office/infopath/2007/PartnerControls"/>
    <ds:schemaRef ds:uri="c3917543-788c-434b-805f-5bcc08213528"/>
    <ds:schemaRef ds:uri="be3a71a3-a02c-494c-95ec-1266bc553c5e"/>
  </ds:schemaRefs>
</ds:datastoreItem>
</file>

<file path=customXml/itemProps2.xml><?xml version="1.0" encoding="utf-8"?>
<ds:datastoreItem xmlns:ds="http://schemas.openxmlformats.org/officeDocument/2006/customXml" ds:itemID="{C07EF1BB-FEF0-4DAC-926F-8E941F5647C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3896A4-47A7-4E7B-AE72-439FCF680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3a71a3-a02c-494c-95ec-1266bc553c5e"/>
    <ds:schemaRef ds:uri="c3917543-788c-434b-805f-5bcc082135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Calculateur</vt:lpstr>
      <vt:lpstr>Calculateur!Zone_d_impression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Huot</dc:creator>
  <cp:lastModifiedBy>Cynthia Jasmin Benoit</cp:lastModifiedBy>
  <cp:lastPrinted>2020-05-06T18:44:32Z</cp:lastPrinted>
  <dcterms:created xsi:type="dcterms:W3CDTF">2020-03-09T13:37:27Z</dcterms:created>
  <dcterms:modified xsi:type="dcterms:W3CDTF">2026-01-21T21:16:30Z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0x01010025A3AB8A92C5F248849DF15E568A4788</vt:lpwstr>
  </property>
  <property fmtid="{D5CDD505-2E9C-101B-9397-08002B2CF9AE}" pid="3" name="MediaServiceImageTags">
    <vt:lpwstr/>
  </property>
</Properties>
</file>